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ek\Desktop\"/>
    </mc:Choice>
  </mc:AlternateContent>
  <xr:revisionPtr revIDLastSave="0" documentId="13_ncr:1_{9F49706A-F772-4FE8-8F8F-6A121839A792}" xr6:coauthVersionLast="47" xr6:coauthVersionMax="47" xr10:uidLastSave="{00000000-0000-0000-0000-000000000000}"/>
  <bookViews>
    <workbookView xWindow="-120" yWindow="-120" windowWidth="29040" windowHeight="16440" xr2:uid="{2921E7F7-1E3A-4664-BA57-E185B97B91D6}"/>
  </bookViews>
  <sheets>
    <sheet name="Comput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0" i="1"/>
  <c r="E28" i="1"/>
  <c r="E30" i="1" s="1"/>
  <c r="E32" i="1" s="1"/>
  <c r="E40" i="1"/>
  <c r="E41" i="1" s="1"/>
  <c r="E51" i="1"/>
  <c r="D12" i="1" s="1"/>
  <c r="E48" i="1"/>
  <c r="E43" i="1" l="1"/>
  <c r="D11" i="1" s="1"/>
  <c r="E15" i="1" s="1"/>
  <c r="E23" i="1" s="1"/>
  <c r="E33" i="1"/>
</calcChain>
</file>

<file path=xl/sharedStrings.xml><?xml version="1.0" encoding="utf-8"?>
<sst xmlns="http://schemas.openxmlformats.org/spreadsheetml/2006/main" count="72" uniqueCount="65">
  <si>
    <t>Status :  Individual  ROR</t>
  </si>
  <si>
    <t>Less:- Deduction under chapter VI-A</t>
  </si>
  <si>
    <t>Bank Account Details</t>
  </si>
  <si>
    <t>IFS Code</t>
  </si>
  <si>
    <t>Name &amp; Branch</t>
  </si>
  <si>
    <t>Account No.</t>
  </si>
  <si>
    <t>Type</t>
  </si>
  <si>
    <t>Saving</t>
  </si>
  <si>
    <t>Current</t>
  </si>
  <si>
    <t>Axis Bank</t>
  </si>
  <si>
    <t>Total Turnover</t>
  </si>
  <si>
    <t>i.Turnover through Banking Channel</t>
  </si>
  <si>
    <t>ii.Any Other Mode</t>
  </si>
  <si>
    <t>Income from Banking Channel (Min 6% of i)</t>
  </si>
  <si>
    <t>Income from other mode (Min 8% of ii)</t>
  </si>
  <si>
    <t>Total Income during the year</t>
  </si>
  <si>
    <t>Return: Orignal</t>
  </si>
  <si>
    <t>Assessee Information</t>
  </si>
  <si>
    <t xml:space="preserve">Sec:- 80C </t>
  </si>
  <si>
    <t>i) Income Under the Head Salary</t>
  </si>
  <si>
    <t>ii.)Income Under the Head House Property (Note 1)</t>
  </si>
  <si>
    <t>iii.)Income Under the P.G.B.P (Note 2)</t>
  </si>
  <si>
    <t>iv.)Income Under the Head Capital Gain</t>
  </si>
  <si>
    <t>Gross Total Income (i+ii+iii+iv+v)</t>
  </si>
  <si>
    <t>Income from Let out Property</t>
  </si>
  <si>
    <t>Gross Annual Value</t>
  </si>
  <si>
    <t>Less- Municipal Tax Paid</t>
  </si>
  <si>
    <t>Net Annual Value</t>
  </si>
  <si>
    <t>Less:-Standard deduction u/s 24 (a)</t>
  </si>
  <si>
    <t>Less:-Interest on Housing Loan u/s 24(b)</t>
  </si>
  <si>
    <t>Note 1- Income from Let out Property</t>
  </si>
  <si>
    <t>Note 2-Presumtive Income Statement as per Sec 44AD</t>
  </si>
  <si>
    <t>Total Income</t>
  </si>
  <si>
    <t xml:space="preserve">Tax on Total Income </t>
  </si>
  <si>
    <t>Less:- Rebate under sec 87A</t>
  </si>
  <si>
    <t>a.Tax after Rebate</t>
  </si>
  <si>
    <t>Computation of Income Tax</t>
  </si>
  <si>
    <t>b.Surcharge</t>
  </si>
  <si>
    <t>d.Secondary &amp; Higher Education Cess</t>
  </si>
  <si>
    <t>TOTAL TAX LIABILITY (a+b+c+d) after round off u/s 288B</t>
  </si>
  <si>
    <t>i.Upto 250000 - NiL</t>
  </si>
  <si>
    <t>ii.250000- 500000 - 5%</t>
  </si>
  <si>
    <t>iii.500000-1000000 - 20%</t>
  </si>
  <si>
    <t>iv.Above 1000000 - 30%</t>
  </si>
  <si>
    <t>Sec:- 80D Medi Claim &amp; Health insurance</t>
  </si>
  <si>
    <t>Computation of Total Income for A.Y 2020-21</t>
  </si>
  <si>
    <t xml:space="preserve"> Assessment Year :  2021-22</t>
  </si>
  <si>
    <t>Previous year :  2020-21</t>
  </si>
  <si>
    <t>v.)Income from Other Source (Int saving bank)</t>
  </si>
  <si>
    <t>Total Tax liability including interest</t>
  </si>
  <si>
    <t>Other Information</t>
  </si>
  <si>
    <t>Bank Balance as on 31.3.2021</t>
  </si>
  <si>
    <t>Closing Stock as on 31.3.2021</t>
  </si>
  <si>
    <t>Debtor</t>
  </si>
  <si>
    <t>Creditor</t>
  </si>
  <si>
    <t xml:space="preserve">Name of Business </t>
  </si>
  <si>
    <t>GSTIN</t>
  </si>
  <si>
    <t xml:space="preserve">Sec:- 80TTA int on saving bank </t>
  </si>
  <si>
    <t>Interest  234B &amp; 234C</t>
  </si>
  <si>
    <t>Name :  XXXX</t>
  </si>
  <si>
    <t>Father's Name :  XXXX</t>
  </si>
  <si>
    <t xml:space="preserve">Address(R) :  </t>
  </si>
  <si>
    <t xml:space="preserve">Permanent Account No :  </t>
  </si>
  <si>
    <t xml:space="preserve"> Date of Birth : 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</si>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</sst>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₹&quot;\ * #,##0.00_ ;_ &quot;₹&quot;\ * \-#,##0.00_ ;_ &quot;₹&quot;\ * &quot;-&quot;??_ ;_ @_ "/>
    <numFmt numFmtId="164" formatCode="_ [$₹-4009]\ * #,##0.00_ ;_ [$₹-4009]\ * \-#,##0.00_ ;_ [$₹-4009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dobe Caslon Pro"/>
      <family val="1"/>
    </font>
    <font>
      <b/>
      <sz val="10"/>
      <color rgb="FF000000"/>
      <name val="Calibri Light"/>
      <family val="2"/>
      <scheme val="major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" fontId="4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" fontId="3" fillId="0" borderId="0" xfId="0" applyNumberFormat="1" applyFont="1" applyBorder="1"/>
    <xf numFmtId="0" fontId="3" fillId="0" borderId="0" xfId="0" applyFont="1" applyBorder="1"/>
    <xf numFmtId="164" fontId="4" fillId="0" borderId="1" xfId="0" applyNumberFormat="1" applyFont="1" applyBorder="1"/>
    <xf numFmtId="164" fontId="4" fillId="0" borderId="6" xfId="0" applyNumberFormat="1" applyFont="1" applyBorder="1"/>
    <xf numFmtId="164" fontId="3" fillId="0" borderId="6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44" fontId="3" fillId="0" borderId="6" xfId="1" applyFont="1" applyBorder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5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/>
    <xf numFmtId="0" fontId="3" fillId="0" borderId="8" xfId="0" applyFont="1" applyBorder="1"/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44" fontId="7" fillId="2" borderId="1" xfId="1" applyFont="1" applyFill="1" applyBorder="1" applyAlignment="1">
      <alignment horizontal="center" vertical="top"/>
    </xf>
    <xf numFmtId="44" fontId="3" fillId="0" borderId="1" xfId="1" applyFont="1" applyBorder="1"/>
    <xf numFmtId="44" fontId="4" fillId="0" borderId="1" xfId="1" applyFont="1" applyBorder="1" applyAlignment="1">
      <alignment horizontal="right"/>
    </xf>
    <xf numFmtId="44" fontId="3" fillId="0" borderId="1" xfId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4" fontId="3" fillId="0" borderId="1" xfId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44" fontId="0" fillId="0" borderId="1" xfId="1" applyFont="1" applyBorder="1"/>
    <xf numFmtId="44" fontId="4" fillId="0" borderId="6" xfId="1" applyFont="1" applyBorder="1"/>
    <xf numFmtId="44" fontId="3" fillId="0" borderId="9" xfId="1" applyFont="1" applyBorder="1"/>
    <xf numFmtId="0" fontId="0" fillId="0" borderId="13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4" fillId="0" borderId="14" xfId="0" applyNumberFormat="1" applyFont="1" applyBorder="1"/>
    <xf numFmtId="164" fontId="4" fillId="0" borderId="15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7B0C-8AE4-4175-A3A0-E040EE07C011}">
  <sheetPr>
    <pageSetUpPr fitToPage="1"/>
  </sheetPr>
  <dimension ref="B1:F65"/>
  <sheetViews>
    <sheetView showGridLines="0" tabSelected="1" zoomScale="110" zoomScaleNormal="110" workbookViewId="0">
      <selection activeCell="B2" sqref="B2:E2"/>
    </sheetView>
  </sheetViews>
  <sheetFormatPr defaultColWidth="18.140625" defaultRowHeight="15" x14ac:dyDescent="0.25"/>
  <cols>
    <col min="1" max="1" width="4.42578125" customWidth="1"/>
    <col min="3" max="3" width="61.7109375" customWidth="1"/>
  </cols>
  <sheetData>
    <row r="1" spans="2:5" ht="15.75" thickBot="1" x14ac:dyDescent="0.3"/>
    <row r="2" spans="2:5" x14ac:dyDescent="0.25">
      <c r="B2" s="23" t="s">
        <v>17</v>
      </c>
      <c r="C2" s="24"/>
      <c r="D2" s="24"/>
      <c r="E2" s="25"/>
    </row>
    <row r="3" spans="2:5" x14ac:dyDescent="0.25">
      <c r="B3" s="31" t="s">
        <v>59</v>
      </c>
      <c r="C3" s="29"/>
      <c r="D3" s="29" t="s">
        <v>60</v>
      </c>
      <c r="E3" s="30"/>
    </row>
    <row r="4" spans="2:5" ht="40.15" customHeight="1" x14ac:dyDescent="0.25">
      <c r="B4" s="26" t="s">
        <v>61</v>
      </c>
      <c r="C4" s="27"/>
      <c r="D4" s="27"/>
      <c r="E4" s="28"/>
    </row>
    <row r="5" spans="2:5" x14ac:dyDescent="0.25">
      <c r="B5" s="50" t="s">
        <v>62</v>
      </c>
      <c r="C5" s="51"/>
      <c r="D5" s="29" t="s">
        <v>63</v>
      </c>
      <c r="E5" s="30"/>
    </row>
    <row r="6" spans="2:5" x14ac:dyDescent="0.25">
      <c r="B6" s="52" t="s">
        <v>0</v>
      </c>
      <c r="C6" s="53"/>
      <c r="D6" s="29" t="s">
        <v>16</v>
      </c>
      <c r="E6" s="30"/>
    </row>
    <row r="7" spans="2:5" ht="15.75" thickBot="1" x14ac:dyDescent="0.3">
      <c r="B7" s="56" t="s">
        <v>47</v>
      </c>
      <c r="C7" s="57"/>
      <c r="D7" s="54" t="s">
        <v>46</v>
      </c>
      <c r="E7" s="55"/>
    </row>
    <row r="8" spans="2:5" ht="18" thickBot="1" x14ac:dyDescent="0.3">
      <c r="B8" s="13"/>
      <c r="C8" s="13"/>
      <c r="D8" s="14"/>
      <c r="E8" s="14"/>
    </row>
    <row r="9" spans="2:5" x14ac:dyDescent="0.25">
      <c r="B9" s="23" t="s">
        <v>45</v>
      </c>
      <c r="C9" s="24"/>
      <c r="D9" s="24"/>
      <c r="E9" s="25"/>
    </row>
    <row r="10" spans="2:5" x14ac:dyDescent="0.25">
      <c r="B10" s="32" t="s">
        <v>19</v>
      </c>
      <c r="C10" s="33"/>
      <c r="D10" s="17">
        <v>0</v>
      </c>
      <c r="E10" s="18"/>
    </row>
    <row r="11" spans="2:5" x14ac:dyDescent="0.25">
      <c r="B11" s="32" t="s">
        <v>20</v>
      </c>
      <c r="C11" s="33"/>
      <c r="D11" s="17">
        <f>+E43</f>
        <v>105000</v>
      </c>
      <c r="E11" s="18"/>
    </row>
    <row r="12" spans="2:5" x14ac:dyDescent="0.25">
      <c r="B12" s="32" t="s">
        <v>21</v>
      </c>
      <c r="C12" s="33"/>
      <c r="D12" s="17">
        <f>+E51</f>
        <v>678000</v>
      </c>
      <c r="E12" s="18"/>
    </row>
    <row r="13" spans="2:5" x14ac:dyDescent="0.25">
      <c r="B13" s="32" t="s">
        <v>22</v>
      </c>
      <c r="C13" s="33"/>
      <c r="D13" s="17">
        <v>0</v>
      </c>
      <c r="E13" s="18"/>
    </row>
    <row r="14" spans="2:5" x14ac:dyDescent="0.25">
      <c r="B14" s="32" t="s">
        <v>48</v>
      </c>
      <c r="C14" s="33"/>
      <c r="D14" s="17">
        <v>4253</v>
      </c>
      <c r="E14" s="18"/>
    </row>
    <row r="15" spans="2:5" x14ac:dyDescent="0.25">
      <c r="B15" s="32" t="s">
        <v>23</v>
      </c>
      <c r="C15" s="33"/>
      <c r="D15" s="17"/>
      <c r="E15" s="19">
        <f>+D10+D11+D12+D13+D14</f>
        <v>787253</v>
      </c>
    </row>
    <row r="16" spans="2:5" x14ac:dyDescent="0.25">
      <c r="B16" s="32" t="s">
        <v>1</v>
      </c>
      <c r="C16" s="33"/>
      <c r="D16" s="17"/>
      <c r="E16" s="18"/>
    </row>
    <row r="17" spans="2:6" x14ac:dyDescent="0.25">
      <c r="B17" s="38" t="s">
        <v>18</v>
      </c>
      <c r="C17" s="39"/>
      <c r="D17" s="17">
        <v>55000</v>
      </c>
      <c r="E17" s="18"/>
    </row>
    <row r="18" spans="2:6" x14ac:dyDescent="0.25">
      <c r="B18" s="42" t="s">
        <v>44</v>
      </c>
      <c r="C18" s="43"/>
      <c r="D18" s="17">
        <v>50000</v>
      </c>
      <c r="E18" s="18"/>
    </row>
    <row r="19" spans="2:6" x14ac:dyDescent="0.25">
      <c r="B19" s="42" t="s">
        <v>57</v>
      </c>
      <c r="C19" s="43"/>
      <c r="D19" s="80">
        <v>4253</v>
      </c>
      <c r="E19" s="81"/>
    </row>
    <row r="20" spans="2:6" ht="15.75" thickBot="1" x14ac:dyDescent="0.3">
      <c r="B20" s="36" t="s">
        <v>32</v>
      </c>
      <c r="C20" s="37"/>
      <c r="D20" s="20"/>
      <c r="E20" s="21">
        <f>+E15-D17-D18-D19</f>
        <v>678000</v>
      </c>
    </row>
    <row r="21" spans="2:6" x14ac:dyDescent="0.25">
      <c r="B21" s="16"/>
      <c r="C21" s="16"/>
      <c r="D21" s="16"/>
      <c r="E21" s="15"/>
    </row>
    <row r="22" spans="2:6" x14ac:dyDescent="0.25">
      <c r="B22" s="59" t="s">
        <v>36</v>
      </c>
      <c r="C22" s="59"/>
      <c r="D22" s="59"/>
      <c r="E22" s="59"/>
    </row>
    <row r="23" spans="2:6" x14ac:dyDescent="0.25">
      <c r="B23" s="49" t="s">
        <v>32</v>
      </c>
      <c r="C23" s="49"/>
      <c r="D23" s="49"/>
      <c r="E23" s="60">
        <f>+E20</f>
        <v>678000</v>
      </c>
    </row>
    <row r="24" spans="2:6" x14ac:dyDescent="0.25">
      <c r="B24" s="34" t="s">
        <v>40</v>
      </c>
      <c r="C24" s="34"/>
      <c r="D24" s="34"/>
      <c r="E24" s="61">
        <v>0</v>
      </c>
    </row>
    <row r="25" spans="2:6" x14ac:dyDescent="0.25">
      <c r="B25" s="34" t="s">
        <v>41</v>
      </c>
      <c r="C25" s="34"/>
      <c r="D25" s="34"/>
      <c r="E25" s="61">
        <v>12500</v>
      </c>
    </row>
    <row r="26" spans="2:6" x14ac:dyDescent="0.25">
      <c r="B26" s="34" t="s">
        <v>42</v>
      </c>
      <c r="C26" s="34"/>
      <c r="D26" s="34"/>
      <c r="E26" s="61">
        <v>35600</v>
      </c>
      <c r="F26" s="58"/>
    </row>
    <row r="27" spans="2:6" x14ac:dyDescent="0.25">
      <c r="B27" s="34" t="s">
        <v>43</v>
      </c>
      <c r="C27" s="34"/>
      <c r="D27" s="34"/>
      <c r="E27" s="61">
        <v>0</v>
      </c>
    </row>
    <row r="28" spans="2:6" x14ac:dyDescent="0.25">
      <c r="B28" s="41" t="s">
        <v>33</v>
      </c>
      <c r="C28" s="41"/>
      <c r="D28" s="41"/>
      <c r="E28" s="62">
        <f>+E24+E25+E26+E27</f>
        <v>48100</v>
      </c>
    </row>
    <row r="29" spans="2:6" x14ac:dyDescent="0.25">
      <c r="B29" s="43" t="s">
        <v>34</v>
      </c>
      <c r="C29" s="43"/>
      <c r="D29" s="43"/>
      <c r="E29" s="63">
        <v>0</v>
      </c>
    </row>
    <row r="30" spans="2:6" x14ac:dyDescent="0.25">
      <c r="B30" s="35" t="s">
        <v>35</v>
      </c>
      <c r="C30" s="35"/>
      <c r="D30" s="35"/>
      <c r="E30" s="64">
        <f>+E28-E29</f>
        <v>48100</v>
      </c>
    </row>
    <row r="31" spans="2:6" x14ac:dyDescent="0.25">
      <c r="B31" s="35" t="s">
        <v>37</v>
      </c>
      <c r="C31" s="35"/>
      <c r="D31" s="35"/>
      <c r="E31" s="64">
        <v>0</v>
      </c>
    </row>
    <row r="32" spans="2:6" x14ac:dyDescent="0.25">
      <c r="B32" s="41" t="s">
        <v>38</v>
      </c>
      <c r="C32" s="41"/>
      <c r="D32" s="41"/>
      <c r="E32" s="62">
        <f>+E30*4%</f>
        <v>1924</v>
      </c>
    </row>
    <row r="33" spans="2:5" x14ac:dyDescent="0.25">
      <c r="B33" s="65" t="s">
        <v>39</v>
      </c>
      <c r="C33" s="65"/>
      <c r="D33" s="65"/>
      <c r="E33" s="66">
        <f>+E30+E31+E32</f>
        <v>50024</v>
      </c>
    </row>
    <row r="34" spans="2:5" x14ac:dyDescent="0.25">
      <c r="B34" s="67" t="s">
        <v>58</v>
      </c>
      <c r="C34" s="68"/>
      <c r="D34" s="69"/>
      <c r="E34" s="66">
        <v>2000</v>
      </c>
    </row>
    <row r="35" spans="2:5" x14ac:dyDescent="0.25">
      <c r="B35" s="67" t="s">
        <v>49</v>
      </c>
      <c r="C35" s="68"/>
      <c r="D35" s="69"/>
      <c r="E35" s="66">
        <f>+E33+E34</f>
        <v>52024</v>
      </c>
    </row>
    <row r="36" spans="2:5" ht="15.75" thickBot="1" x14ac:dyDescent="0.3">
      <c r="B36" s="1"/>
      <c r="C36" s="1"/>
      <c r="D36" s="1"/>
      <c r="E36" s="1"/>
    </row>
    <row r="37" spans="2:5" x14ac:dyDescent="0.25">
      <c r="B37" s="44" t="s">
        <v>30</v>
      </c>
      <c r="C37" s="45"/>
      <c r="D37" s="45"/>
      <c r="E37" s="46"/>
    </row>
    <row r="38" spans="2:5" x14ac:dyDescent="0.25">
      <c r="B38" s="42" t="s">
        <v>25</v>
      </c>
      <c r="C38" s="43"/>
      <c r="D38" s="43"/>
      <c r="E38" s="76">
        <v>150000</v>
      </c>
    </row>
    <row r="39" spans="2:5" x14ac:dyDescent="0.25">
      <c r="B39" s="42" t="s">
        <v>26</v>
      </c>
      <c r="C39" s="43"/>
      <c r="D39" s="43"/>
      <c r="E39" s="76">
        <v>0</v>
      </c>
    </row>
    <row r="40" spans="2:5" x14ac:dyDescent="0.25">
      <c r="B40" s="40" t="s">
        <v>27</v>
      </c>
      <c r="C40" s="41"/>
      <c r="D40" s="41"/>
      <c r="E40" s="22">
        <f>+E38-E39</f>
        <v>150000</v>
      </c>
    </row>
    <row r="41" spans="2:5" x14ac:dyDescent="0.25">
      <c r="B41" s="42" t="s">
        <v>28</v>
      </c>
      <c r="C41" s="43"/>
      <c r="D41" s="43"/>
      <c r="E41" s="76">
        <f>+E40*30%</f>
        <v>45000</v>
      </c>
    </row>
    <row r="42" spans="2:5" x14ac:dyDescent="0.25">
      <c r="B42" s="42" t="s">
        <v>29</v>
      </c>
      <c r="C42" s="43"/>
      <c r="D42" s="43"/>
      <c r="E42" s="76">
        <v>0</v>
      </c>
    </row>
    <row r="43" spans="2:5" x14ac:dyDescent="0.25">
      <c r="B43" s="47" t="s">
        <v>24</v>
      </c>
      <c r="C43" s="48"/>
      <c r="D43" s="48"/>
      <c r="E43" s="77">
        <f>+E40-E41-E42</f>
        <v>105000</v>
      </c>
    </row>
    <row r="44" spans="2:5" ht="15.75" thickBot="1" x14ac:dyDescent="0.3">
      <c r="B44" s="1"/>
      <c r="C44" s="1"/>
      <c r="D44" s="1"/>
      <c r="E44" s="1"/>
    </row>
    <row r="45" spans="2:5" x14ac:dyDescent="0.25">
      <c r="B45" s="44" t="s">
        <v>31</v>
      </c>
      <c r="C45" s="45"/>
      <c r="D45" s="45"/>
      <c r="E45" s="46"/>
    </row>
    <row r="46" spans="2:5" x14ac:dyDescent="0.25">
      <c r="B46" s="42" t="s">
        <v>11</v>
      </c>
      <c r="C46" s="43"/>
      <c r="D46" s="43"/>
      <c r="E46" s="76">
        <v>3678600</v>
      </c>
    </row>
    <row r="47" spans="2:5" x14ac:dyDescent="0.25">
      <c r="B47" s="42" t="s">
        <v>12</v>
      </c>
      <c r="C47" s="43"/>
      <c r="D47" s="43"/>
      <c r="E47" s="76">
        <v>0</v>
      </c>
    </row>
    <row r="48" spans="2:5" x14ac:dyDescent="0.25">
      <c r="B48" s="40" t="s">
        <v>10</v>
      </c>
      <c r="C48" s="41"/>
      <c r="D48" s="41"/>
      <c r="E48" s="76">
        <f>+E46+E47</f>
        <v>3678600</v>
      </c>
    </row>
    <row r="49" spans="2:6" x14ac:dyDescent="0.25">
      <c r="B49" s="42" t="s">
        <v>13</v>
      </c>
      <c r="C49" s="43"/>
      <c r="D49" s="43"/>
      <c r="E49" s="76">
        <v>678000</v>
      </c>
      <c r="F49" s="58"/>
    </row>
    <row r="50" spans="2:6" x14ac:dyDescent="0.25">
      <c r="B50" s="42" t="s">
        <v>14</v>
      </c>
      <c r="C50" s="43"/>
      <c r="D50" s="43"/>
      <c r="E50" s="76">
        <v>0</v>
      </c>
    </row>
    <row r="51" spans="2:6" ht="15.75" thickBot="1" x14ac:dyDescent="0.3">
      <c r="B51" s="47" t="s">
        <v>15</v>
      </c>
      <c r="C51" s="48"/>
      <c r="D51" s="48"/>
      <c r="E51" s="77">
        <f>+E49+E50</f>
        <v>678000</v>
      </c>
    </row>
    <row r="52" spans="2:6" ht="15.75" thickBot="1" x14ac:dyDescent="0.3">
      <c r="B52" s="1"/>
      <c r="C52" s="1"/>
      <c r="D52" s="1"/>
      <c r="E52" s="1"/>
    </row>
    <row r="53" spans="2:6" x14ac:dyDescent="0.25">
      <c r="B53" s="44" t="s">
        <v>2</v>
      </c>
      <c r="C53" s="45"/>
      <c r="D53" s="45"/>
      <c r="E53" s="46"/>
    </row>
    <row r="54" spans="2:6" x14ac:dyDescent="0.25">
      <c r="B54" s="3" t="s">
        <v>3</v>
      </c>
      <c r="C54" s="2" t="s">
        <v>4</v>
      </c>
      <c r="D54" s="2" t="s">
        <v>5</v>
      </c>
      <c r="E54" s="4" t="s">
        <v>6</v>
      </c>
    </row>
    <row r="55" spans="2:6" x14ac:dyDescent="0.25">
      <c r="B55" s="7" t="s">
        <v>64</v>
      </c>
      <c r="C55" s="5" t="s">
        <v>9</v>
      </c>
      <c r="D55" s="6" t="s">
        <v>64</v>
      </c>
      <c r="E55" s="8" t="s">
        <v>7</v>
      </c>
    </row>
    <row r="56" spans="2:6" ht="15.75" thickBot="1" x14ac:dyDescent="0.3">
      <c r="B56" s="9" t="s">
        <v>64</v>
      </c>
      <c r="C56" s="10" t="s">
        <v>9</v>
      </c>
      <c r="D56" s="11" t="s">
        <v>64</v>
      </c>
      <c r="E56" s="12" t="s">
        <v>8</v>
      </c>
    </row>
    <row r="58" spans="2:6" x14ac:dyDescent="0.25">
      <c r="B58" s="70" t="s">
        <v>50</v>
      </c>
      <c r="C58" s="70"/>
      <c r="D58" s="70"/>
      <c r="E58" s="70"/>
    </row>
    <row r="59" spans="2:6" x14ac:dyDescent="0.25">
      <c r="B59" s="71" t="s">
        <v>55</v>
      </c>
      <c r="C59" s="71"/>
      <c r="D59" s="71"/>
      <c r="E59" s="79" t="s">
        <v>64</v>
      </c>
    </row>
    <row r="60" spans="2:6" x14ac:dyDescent="0.25">
      <c r="B60" s="71" t="s">
        <v>56</v>
      </c>
      <c r="C60" s="71"/>
      <c r="D60" s="71"/>
      <c r="E60" s="79" t="s">
        <v>64</v>
      </c>
    </row>
    <row r="61" spans="2:6" x14ac:dyDescent="0.25">
      <c r="B61" s="71" t="s">
        <v>51</v>
      </c>
      <c r="C61" s="71"/>
      <c r="D61" s="71"/>
      <c r="E61" s="75">
        <v>124560</v>
      </c>
    </row>
    <row r="62" spans="2:6" x14ac:dyDescent="0.25">
      <c r="B62" s="71" t="s">
        <v>52</v>
      </c>
      <c r="C62" s="71"/>
      <c r="D62" s="71"/>
      <c r="E62" s="75">
        <v>245360</v>
      </c>
    </row>
    <row r="63" spans="2:6" x14ac:dyDescent="0.25">
      <c r="B63" s="71" t="s">
        <v>53</v>
      </c>
      <c r="C63" s="71"/>
      <c r="D63" s="71"/>
      <c r="E63" s="75">
        <v>124680</v>
      </c>
    </row>
    <row r="64" spans="2:6" x14ac:dyDescent="0.25">
      <c r="B64" s="72" t="s">
        <v>54</v>
      </c>
      <c r="C64" s="73"/>
      <c r="D64" s="74"/>
      <c r="E64" s="75">
        <v>145690</v>
      </c>
    </row>
    <row r="65" spans="2:4" x14ac:dyDescent="0.25">
      <c r="B65" s="78"/>
      <c r="C65" s="78"/>
      <c r="D65" s="78"/>
    </row>
  </sheetData>
  <mergeCells count="59">
    <mergeCell ref="B64:D64"/>
    <mergeCell ref="B65:D65"/>
    <mergeCell ref="B59:D59"/>
    <mergeCell ref="B60:D60"/>
    <mergeCell ref="B19:C19"/>
    <mergeCell ref="B58:E58"/>
    <mergeCell ref="B61:D61"/>
    <mergeCell ref="B62:D62"/>
    <mergeCell ref="B63:D63"/>
    <mergeCell ref="B32:D32"/>
    <mergeCell ref="B41:D41"/>
    <mergeCell ref="B42:D42"/>
    <mergeCell ref="B43:D43"/>
    <mergeCell ref="B33:D33"/>
    <mergeCell ref="B40:D40"/>
    <mergeCell ref="B34:D34"/>
    <mergeCell ref="B35:D35"/>
    <mergeCell ref="B2:E2"/>
    <mergeCell ref="B18:C18"/>
    <mergeCell ref="B37:E37"/>
    <mergeCell ref="B38:D38"/>
    <mergeCell ref="B39:D39"/>
    <mergeCell ref="B23:D23"/>
    <mergeCell ref="B24:D24"/>
    <mergeCell ref="B25:D25"/>
    <mergeCell ref="B26:D26"/>
    <mergeCell ref="B5:C5"/>
    <mergeCell ref="D5:E5"/>
    <mergeCell ref="B6:C6"/>
    <mergeCell ref="D6:E6"/>
    <mergeCell ref="D7:E7"/>
    <mergeCell ref="B7:C7"/>
    <mergeCell ref="B10:C10"/>
    <mergeCell ref="B45:E45"/>
    <mergeCell ref="B46:D46"/>
    <mergeCell ref="B51:D51"/>
    <mergeCell ref="B53:E53"/>
    <mergeCell ref="B47:D47"/>
    <mergeCell ref="B48:D48"/>
    <mergeCell ref="B50:D50"/>
    <mergeCell ref="B49:D49"/>
    <mergeCell ref="B12:C12"/>
    <mergeCell ref="B27:D27"/>
    <mergeCell ref="B31:D31"/>
    <mergeCell ref="B20:C20"/>
    <mergeCell ref="B15:C15"/>
    <mergeCell ref="B16:C16"/>
    <mergeCell ref="B17:C17"/>
    <mergeCell ref="B13:C13"/>
    <mergeCell ref="B14:C14"/>
    <mergeCell ref="B22:E22"/>
    <mergeCell ref="B28:D28"/>
    <mergeCell ref="B29:D29"/>
    <mergeCell ref="B30:D30"/>
    <mergeCell ref="B9:E9"/>
    <mergeCell ref="B4:E4"/>
    <mergeCell ref="D3:E3"/>
    <mergeCell ref="B3:C3"/>
    <mergeCell ref="B11:C11"/>
  </mergeCells>
  <pageMargins left="0.25" right="0.25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Awasthi</dc:creator>
  <cp:lastModifiedBy>Vivek</cp:lastModifiedBy>
  <cp:lastPrinted>2020-07-19T09:51:37Z</cp:lastPrinted>
  <dcterms:created xsi:type="dcterms:W3CDTF">2020-07-19T07:56:47Z</dcterms:created>
  <dcterms:modified xsi:type="dcterms:W3CDTF">2021-06-19T10:09:22Z</dcterms:modified>
</cp:coreProperties>
</file>